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<sst xmlns="http://schemas.openxmlformats.org/spreadsheetml/2006/main" count="702" uniqueCount="362">
  <si>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</si>
  <si>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</si>
  <si>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</si>
  <si>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</si>
  <si>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</si>
  <si>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</si>
  <si>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</si>
  <si>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</si>
  <si>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</si>
  <si>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</si>
  <si>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</si>
  <si>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</si>
  <si>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</si>
  <si>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</si>
  <si>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</si>
  <si>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</si>
  <si>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</si>
  <si>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</si>
  <si>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</si>
  <si>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</si>
  <si>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</si>
  <si>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</si>
  <si>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</si>
  <si>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</si>
  <si>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</si>
  <si>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</si>
  <si>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</si>
  <si>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</si>
  <si>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</si>
  <si>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</si>
  <si>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</si>
  <si>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</si>
  <si>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</si>
  <si>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</si>
  <si>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</si>
  <si>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</si>
  <si>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</si>
  <si>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</si>
  <si>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</si>
  <si>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</si>
  <si>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</si>
  <si>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</si>
  <si>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</si>
  <si>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</si>
  <si>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</si>
  <si>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</si>
  <si>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</si>
  <si>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</si>
  <si>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</si>
  <si>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</si>
  <si>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</si>
  <si>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</si>
  <si>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</si>
  <si>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</si>
  <si>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</si>
  <si>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</si>
  <si>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</si>
  <si>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</si>
  <si>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</si>
  <si>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</si>
  <si>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</si>
  <si>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</si>
  <si>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</si>
  <si>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</si>
  <si>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</si>
  <si>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</si>
  <si>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</si>
  <si>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</si>
  <si>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</si>
  <si>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</si>
  <si>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</si>
  <si>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</si>
  <si>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</si>
  <si>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</si>
  <si>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</si>
  <si>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</si>
  <si>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</si>
  <si>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</si>
  <si>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</si>
  <si>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</si>
  <si>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</si>
  <si>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</si>
  <si>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</si>
  <si>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</si>
  <si>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</si>
  <si>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</si>
  <si>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</si>
  <si>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</si>
  <si>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</si>
  <si>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</si>
  <si>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</si>
  <si>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</si>
  <si>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</si>
  <si>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</si>
  <si>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</si>
  <si>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</si>
  <si>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</si>
  <si>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</si>
  <si>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</si>
  <si>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</si>
  <si>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</si>
  <si>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</si>
  <si>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</si>
  <si>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</si>
  <si>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</si>
  <si>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</si>
  <si>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</si>
  <si>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</si>
  <si>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</si>
  <si>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</si>
  <si>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</si>
  <si>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</si>
  <si>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</si>
  <si>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</si>
  <si>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</si>
  <si>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</si>
  <si>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</si>
  <si>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</si>
  <si>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</si>
  <si>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</si>
  <si>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</si>
  <si>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</si>
  <si>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</si>
  <si>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</si>
  <si>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</si>
  <si>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</si>
  <si>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</si>
  <si>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</si>
  <si>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</si>
  <si>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</si>
  <si>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</si>
  <si>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</si>
  <si>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</si>
  <si>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</si>
  <si>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</si>
  <si>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</si>
  <si>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</si>
  <si>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</si>
  <si>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</si>
  <si>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</si>
  <si>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</si>
  <si>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</si>
  <si>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</si>
  <si>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</si>
  <si>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</si>
  <si>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</si>
  <si>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</si>
  <si>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</si>
  <si>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</si>
  <si>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</si>
  <si>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</si>
  <si>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</si>
  <si>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</si>
  <si>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</si>
  <si>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</si>
  <si>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</si>
  <si>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</si>
  <si>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</si>
  <si>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</si>
  <si>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</si>
  <si>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</si>
  <si>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</si>
  <si>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</si>
  <si>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</si>
  <si>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</si>
  <si>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</si>
  <si>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</si>
  <si>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</si>
  <si>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</si>
  <si>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</si>
  <si>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</si>
  <si>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</si>
  <si>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</si>
  <si>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</si>
  <si>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</si>
  <si>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</si>
  <si>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</si>
  <si>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</si>
  <si>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</si>
  <si>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</si>
  <si>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</si>
  <si>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</si>
  <si>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</si>
  <si>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</si>
  <si>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</si>
  <si>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</si>
  <si>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</si>
  <si>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</si>
  <si>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</si>
  <si>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</si>
  <si>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</si>
  <si>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</si>
  <si>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</si>
  <si>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</si>
  <si>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</si>
  <si>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</si>
  <si>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</si>
  <si>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</si>
  <si>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</si>
  <si>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</si>
  <si>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</si>
  <si>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</si>
  <si>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</si>
  <si>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</si>
  <si>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</si>
  <si>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</si>
  <si>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</si>
  <si>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</si>
  <si>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</si>
  <si>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</si>
  <si>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</si>
  <si>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</si>
  <si>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</si>
  <si>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</si>
  <si>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</si>
  <si>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</si>
  <si>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</si>
  <si>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</si>
  <si>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</si>
  <si>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</si>
  <si>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</si>
  <si>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</si>
  <si>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</si>
  <si>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</si>
  <si>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</si>
  <si>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</si>
  <si>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</si>
  <si>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</si>
  <si>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</si>
  <si>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</si>
  <si>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</si>
  <si>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</si>
  <si>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</si>
  <si>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</si>
  <si>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</si>
  <si>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</si>
  <si>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</si>
  <si>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</si>
  <si>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</si>
  <si>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</si>
  <si>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</si>
  <si>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</si>
  <si>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</si>
  <si>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</si>
  <si>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</si>
  <si>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</si>
  <si>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</si>
  <si>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</si>
  <si>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</si>
  <si>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</si>
  <si>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</si>
  <si>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</si>
  <si>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</si>
  <si>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</si>
  <si>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</si>
  <si>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</si>
  <si>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</si>
  <si>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</si>
  <si>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</si>
  <si>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</si>
  <si>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</si>
  <si>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</si>
  <si>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</si>
  <si>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</si>
  <si>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</si>
  <si>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</si>
  <si>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</si>
  <si>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</si>
  <si>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</si>
  <si>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</si>
  <si>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</si>
  <si>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</si>
  <si>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</si>
  <si>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</si>
  <si>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</si>
  <si>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</si>
  <si>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</si>
  <si>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</si>
  <si>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</si>
  <si>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</si>
  <si>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</si>
  <si>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</si>
  <si>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</si>
  <si>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</si>
  <si>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</si>
  <si>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</si>
  <si>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</si>
  <si>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</si>
  <si>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</si>
  <si>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</si>
  <si>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</si>
  <si>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</si>
  <si>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</si>
  <si>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</si>
  <si>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</si>
  <si>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</si>
  <si>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</si>
  <si>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</si>
  <si>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</si>
  <si>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</si>
  <si>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</si>
  <si>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</si>
  <si>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</si>
  <si>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</si>
  <si>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</si>
  <si>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</si>
  <si>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</si>
  <si>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</si>
  <si>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</si>
  <si>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</si>
  <si>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</si>
  <si>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</si>
  <si>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</si>
  <si>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</si>
  <si>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</si>
  <si>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</si>
  <si>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</si>
  <si>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</si>
  <si>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</si>
  <si>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</si>
  <si>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</si>
  <si>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</si>
  <si>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</si>
  <si>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</si>
  <si>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</si>
  <si>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</si>
  <si>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</si>
  <si>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</si>
  <si>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</si>
  <si>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</si>
  <si>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</si>
  <si>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</si>
  <si>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</si>
  <si>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</si>
  <si>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</si>
  <si>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</si>
  <si>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</si>
  <si>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</si>
  <si>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</si>
  <si>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</si>
  <si>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</si>
  <si>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</si>
  <si>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</si>
  <si>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</si>
  <si>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</si>
  <si>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</si>
  <si>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</si>
  <si>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</si>
  <si>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</si>
  <si>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</si>
  <si>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</si>
  <si>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</si>
  <si>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</si>
  <si>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</si>
  <si>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</si>
  <si>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</si>
  <si>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</si>
  <si>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</si>
  <si>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</si>
  <si>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>100/50</t>
  </si>
  <si>
    <t xml:space="preserve">     на  "12"  травня  2021 р.</t>
  </si>
  <si>
    <r>
      <t>"</t>
    </r>
    <r>
      <rPr>
        <u val="single"/>
        <sz val="20"/>
        <rFont val="Arial Cyr"/>
        <family val="0"/>
      </rPr>
      <t xml:space="preserve">    11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</si>
</sst>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8.emf" /><Relationship Id="rId3" Type="http://schemas.openxmlformats.org/officeDocument/2006/relationships/image" Target="../media/image27.emf" /><Relationship Id="rId4" Type="http://schemas.openxmlformats.org/officeDocument/2006/relationships/image" Target="../media/image26.emf" /><Relationship Id="rId5" Type="http://schemas.openxmlformats.org/officeDocument/2006/relationships/image" Target="../media/image29.emf" /><Relationship Id="rId6" Type="http://schemas.openxmlformats.org/officeDocument/2006/relationships/image" Target="../media/image24.emf" /><Relationship Id="rId7" Type="http://schemas.openxmlformats.org/officeDocument/2006/relationships/image" Target="../media/image23.emf" /><Relationship Id="rId8" Type="http://schemas.openxmlformats.org/officeDocument/2006/relationships/image" Target="../media/image17.emf" /><Relationship Id="rId9" Type="http://schemas.openxmlformats.org/officeDocument/2006/relationships/image" Target="../media/image34.emf" /><Relationship Id="rId10" Type="http://schemas.openxmlformats.org/officeDocument/2006/relationships/image" Target="../media/image39.emf" /><Relationship Id="rId11" Type="http://schemas.openxmlformats.org/officeDocument/2006/relationships/image" Target="../media/image22.emf" /><Relationship Id="rId12" Type="http://schemas.openxmlformats.org/officeDocument/2006/relationships/image" Target="../media/image21.emf" /><Relationship Id="rId13" Type="http://schemas.openxmlformats.org/officeDocument/2006/relationships/image" Target="../media/image20.emf" /><Relationship Id="rId14" Type="http://schemas.openxmlformats.org/officeDocument/2006/relationships/image" Target="../media/image38.emf" /><Relationship Id="rId15" Type="http://schemas.openxmlformats.org/officeDocument/2006/relationships/image" Target="../media/image37.emf" /><Relationship Id="rId16" Type="http://schemas.openxmlformats.org/officeDocument/2006/relationships/image" Target="../media/image36.emf" /><Relationship Id="rId17" Type="http://schemas.openxmlformats.org/officeDocument/2006/relationships/image" Target="../media/image1.emf" /><Relationship Id="rId18" Type="http://schemas.openxmlformats.org/officeDocument/2006/relationships/image" Target="../media/image35.emf" /><Relationship Id="rId19" Type="http://schemas.openxmlformats.org/officeDocument/2006/relationships/image" Target="../media/image25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1.emf" /><Relationship Id="rId23" Type="http://schemas.openxmlformats.org/officeDocument/2006/relationships/image" Target="../media/image30.emf" /><Relationship Id="rId24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25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360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361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100.08230999999998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120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66</v>
      </c>
      <c r="P21" s="66" t="s">
        <v>137</v>
      </c>
      <c r="Q21" s="67" t="s">
        <v>147</v>
      </c>
      <c r="R21" s="66" t="s">
        <v>310</v>
      </c>
      <c r="S21" s="66" t="s">
        <v>11</v>
      </c>
      <c r="T21" s="66" t="s">
        <v>108</v>
      </c>
      <c r="U21" s="66"/>
      <c r="V21" s="66"/>
      <c r="W21" s="66" t="s">
        <v>285</v>
      </c>
      <c r="X21" s="66" t="s">
        <v>9</v>
      </c>
      <c r="Y21" s="75"/>
      <c r="Z21" s="67" t="s">
        <v>315</v>
      </c>
      <c r="AA21" s="66" t="s">
        <v>241</v>
      </c>
      <c r="AB21" s="66" t="s">
        <v>167</v>
      </c>
      <c r="AC21" s="66" t="s">
        <v>98</v>
      </c>
      <c r="AD21" s="66" t="s">
        <v>11</v>
      </c>
      <c r="AE21" s="66" t="s">
        <v>10</v>
      </c>
      <c r="AF21" s="66" t="s">
        <v>109</v>
      </c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25</v>
      </c>
      <c r="H23" s="20">
        <f>G23</f>
        <v>25</v>
      </c>
      <c r="I23" s="20">
        <f>G23</f>
        <v>25</v>
      </c>
      <c r="J23" s="20">
        <f>G23</f>
        <v>25</v>
      </c>
      <c r="K23" s="20">
        <f>G23</f>
        <v>25</v>
      </c>
      <c r="L23" s="20">
        <f>G23</f>
        <v>25</v>
      </c>
      <c r="M23" s="20">
        <f>G23</f>
        <v>25</v>
      </c>
      <c r="N23" s="69">
        <f>G23</f>
        <v>25</v>
      </c>
      <c r="O23" s="21">
        <v>25</v>
      </c>
      <c r="P23" s="20">
        <f aca="true" t="shared" si="0" ref="P23:V23">O23</f>
        <v>25</v>
      </c>
      <c r="Q23" s="21">
        <f t="shared" si="0"/>
        <v>25</v>
      </c>
      <c r="R23" s="20">
        <f t="shared" si="0"/>
        <v>25</v>
      </c>
      <c r="S23" s="20">
        <f t="shared" si="0"/>
        <v>25</v>
      </c>
      <c r="T23" s="20">
        <f t="shared" si="0"/>
        <v>25</v>
      </c>
      <c r="U23" s="20">
        <f t="shared" si="0"/>
        <v>25</v>
      </c>
      <c r="V23" s="20">
        <f t="shared" si="0"/>
        <v>25</v>
      </c>
      <c r="W23" s="20">
        <v>25</v>
      </c>
      <c r="X23" s="20">
        <f>W23</f>
        <v>25</v>
      </c>
      <c r="Y23" s="69">
        <f>X23</f>
        <v>25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69">
        <f t="shared" si="1"/>
        <v>25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359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130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0.16</v>
      </c>
      <c r="AJ27" s="174"/>
      <c r="AK27" s="165">
        <f>SUM(G28:AG28)</f>
        <v>4</v>
      </c>
      <c r="AL27" s="166"/>
      <c r="AM27" s="158">
        <f>IF(AK27=0,0,AS117)</f>
        <v>117.5</v>
      </c>
      <c r="AN27" s="160">
        <f>AK27*AM27</f>
        <v>470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0.05</v>
      </c>
      <c r="AJ33" s="174"/>
      <c r="AK33" s="165">
        <f>SUM(G34:AG34)</f>
        <v>1.25</v>
      </c>
      <c r="AL33" s="166"/>
      <c r="AM33" s="158">
        <f>IF(AK33=0,0,AV117)</f>
        <v>98.2</v>
      </c>
      <c r="AN33" s="160">
        <f>AK33*AM33</f>
        <v>122.75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  <v>1.25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0.20199999999999999</v>
      </c>
      <c r="AJ37" s="174"/>
      <c r="AK37" s="165">
        <f>SUM(G38:AG38)</f>
        <v>5.05</v>
      </c>
      <c r="AL37" s="166"/>
      <c r="AM37" s="158">
        <f>IF(AK37=0,0,AX117)</f>
        <v>57.16</v>
      </c>
      <c r="AN37" s="160">
        <f>AK37*AM37</f>
        <v>288.65799999999996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5.05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8</v>
      </c>
      <c r="P41" s="28">
        <v>4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4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</v>
      </c>
      <c r="AJ41" s="174"/>
      <c r="AK41" s="165">
        <f>SUM(G42:AG42)</f>
        <v>1.25</v>
      </c>
      <c r="AL41" s="166"/>
      <c r="AM41" s="158">
        <f>IF(AK41=0,0,AZ117)</f>
        <v>165.332</v>
      </c>
      <c r="AN41" s="160">
        <f>AK41*AM41</f>
        <v>206.665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0.175</v>
      </c>
      <c r="H42" s="47">
        <f t="shared" si="26"/>
      </c>
      <c r="I42" s="46">
        <f t="shared" si="26"/>
        <v>0.5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</v>
      </c>
      <c r="P42" s="46">
        <f t="shared" si="27"/>
        <v>0.1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0.175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8</v>
      </c>
      <c r="P47" s="28">
        <f>VLOOKUP(обед2,таб,13,FALSE)</f>
        <v>0</v>
      </c>
      <c r="Q47" s="29">
        <v>2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</v>
      </c>
      <c r="AJ47" s="174"/>
      <c r="AK47" s="165">
        <f>SUM(G48:AG48)</f>
        <v>0.44999999999999996</v>
      </c>
      <c r="AL47" s="166"/>
      <c r="AM47" s="158">
        <f>IF(AK47=0,0,BC117)</f>
        <v>44</v>
      </c>
      <c r="AN47" s="160">
        <f>AK47*AM47</f>
        <v>19.799999999999997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</v>
      </c>
      <c r="P48" s="46">
        <f t="shared" si="36"/>
      </c>
      <c r="Q48" s="47">
        <f t="shared" si="36"/>
        <v>0.05</v>
      </c>
      <c r="R48" s="46">
        <f t="shared" si="36"/>
        <v>0.05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0.338</v>
      </c>
      <c r="AJ49" s="174"/>
      <c r="AK49" s="165">
        <f>SUM(G50:AG50)</f>
        <v>8.450000000000001</v>
      </c>
      <c r="AL49" s="166"/>
      <c r="AM49" s="158">
        <f>IF(AK49=0,0,BD117)</f>
        <v>18.8</v>
      </c>
      <c r="AN49" s="160">
        <f>AK49*AM49</f>
        <v>158.86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5.15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2.5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0.20800000000000002</v>
      </c>
      <c r="AJ53" s="174"/>
      <c r="AK53" s="165">
        <f>SUM(G54:AG54)</f>
        <v>5.2</v>
      </c>
      <c r="AL53" s="166"/>
      <c r="AM53" s="158">
        <f>IF(AK53=0,0,BF117)</f>
        <v>24.53</v>
      </c>
      <c r="AN53" s="160">
        <f>AK53*AM53</f>
        <v>127.55600000000001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0.025</v>
      </c>
      <c r="AJ55" s="174"/>
      <c r="AK55" s="165">
        <f>SUM(G56:AG56)</f>
        <v>0.625</v>
      </c>
      <c r="AL55" s="166"/>
      <c r="AM55" s="158">
        <f>IF(AK55=0,0,BG117)</f>
        <v>63.86</v>
      </c>
      <c r="AN55" s="160">
        <f>AK55*AM55</f>
        <v>39.9125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  <v>0.625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</v>
      </c>
      <c r="AL59" s="166"/>
      <c r="AM59" s="158">
        <f>IF(AK59=0,0,BI117)</f>
        <v>128</v>
      </c>
      <c r="AN59" s="160">
        <f>AK59*AM59</f>
        <v>64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1.1</v>
      </c>
      <c r="AJ61" s="174"/>
      <c r="AK61" s="169">
        <f>SUM(G62:AG62)</f>
        <v>27.5</v>
      </c>
      <c r="AL61" s="170"/>
      <c r="AM61" s="158">
        <f>IF(AK61=0,0,BJ117)</f>
        <v>2.7</v>
      </c>
      <c r="AN61" s="160">
        <f>AK61*AM61</f>
        <v>74.25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2.5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25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0.07200000000000001</v>
      </c>
      <c r="AJ65" s="174"/>
      <c r="AK65" s="165">
        <f>SUM(G66:AG66)</f>
        <v>1.8</v>
      </c>
      <c r="AL65" s="166"/>
      <c r="AM65" s="158">
        <f>IF(AK65=0,0,BL117)</f>
        <v>11.4</v>
      </c>
      <c r="AN65" s="160">
        <f>AK65*AM65</f>
        <v>20.52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</v>
      </c>
      <c r="P66" s="46">
        <f t="shared" si="63"/>
      </c>
      <c r="Q66" s="47">
        <f t="shared" si="63"/>
        <v>0.075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1.5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v>35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0.035</v>
      </c>
      <c r="AJ69" s="174"/>
      <c r="AK69" s="165">
        <f>SUM(G70:AG70)</f>
        <v>0.875</v>
      </c>
      <c r="AL69" s="166"/>
      <c r="AM69" s="158">
        <f>IF(AK69=0,0,BN117)</f>
        <v>36.7</v>
      </c>
      <c r="AN69" s="160">
        <f>AK69*AM69</f>
        <v>32.112500000000004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  <v>0.875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0.07</v>
      </c>
      <c r="AJ85" s="174"/>
      <c r="AK85" s="165">
        <f>SUM(G86:AG86)</f>
        <v>1.75</v>
      </c>
      <c r="AL85" s="166"/>
      <c r="AM85" s="158">
        <f>IF(AK85=0,0,BS117)</f>
        <v>17</v>
      </c>
      <c r="AN85" s="160">
        <f>AK85*AM85</f>
        <v>29.75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  <v>1.75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17</v>
      </c>
      <c r="AG97" s="79">
        <f>VLOOKUP(ужин8,таб,33,FALSE)</f>
        <v>0</v>
      </c>
      <c r="AH97" s="162">
        <v>614002</v>
      </c>
      <c r="AI97" s="173">
        <f>AK97/сред</f>
        <v>0.07</v>
      </c>
      <c r="AJ97" s="174"/>
      <c r="AK97" s="165">
        <f>SUM(G98:AG98)</f>
        <v>1.75</v>
      </c>
      <c r="AL97" s="166"/>
      <c r="AM97" s="158">
        <f>IF(AK97=0,0,BW117)</f>
        <v>21</v>
      </c>
      <c r="AN97" s="160">
        <f>AK97*AM97</f>
        <v>36.75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0.375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0.075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0.375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0.425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35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0.035</v>
      </c>
      <c r="AJ105" s="174"/>
      <c r="AK105" s="165">
        <f>SUM(G106:AG106)</f>
        <v>0.875</v>
      </c>
      <c r="AL105" s="166"/>
      <c r="AM105" s="158">
        <f>IF(AK105=0,0,CA117)</f>
        <v>58.24</v>
      </c>
      <c r="AN105" s="160">
        <f>AK105*AM105</f>
        <v>50.96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0.875</v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62">
        <v>615027</v>
      </c>
      <c r="AI107" s="173">
        <f>AK107/сред</f>
        <v>0.02</v>
      </c>
      <c r="AJ107" s="174"/>
      <c r="AK107" s="165">
        <f>SUM(G108:AG108)</f>
        <v>0.5</v>
      </c>
      <c r="AL107" s="166"/>
      <c r="AM107" s="158">
        <f>IF(AK107=0,0,CB117)</f>
        <v>62</v>
      </c>
      <c r="AN107" s="160">
        <f>AK107*AM107</f>
        <v>31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</v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5</v>
      </c>
      <c r="AL111" s="166"/>
      <c r="AM111" s="158">
        <f>IF(AK111=0,0,CD117)</f>
        <v>21.7</v>
      </c>
      <c r="AN111" s="160">
        <f>AK111*AM111</f>
        <v>108.5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7.5</v>
      </c>
      <c r="AL115" s="166"/>
      <c r="AM115" s="158">
        <f>IF(AK115=0,0,CF117)</f>
        <v>16.8</v>
      </c>
      <c r="AN115" s="160">
        <f>AK115*AM115</f>
        <v>126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7.5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0.316</v>
      </c>
      <c r="AJ125" s="174"/>
      <c r="AK125" s="165">
        <f>SUM(G126:AG126)</f>
        <v>7.9</v>
      </c>
      <c r="AL125" s="166"/>
      <c r="AM125" s="158">
        <f>IF(AK125=0,0,CG117)</f>
        <v>13.1</v>
      </c>
      <c r="AN125" s="160">
        <f>AK125*AM125</f>
        <v>103.49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1.9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0.035</v>
      </c>
      <c r="AJ127" s="174"/>
      <c r="AK127" s="165">
        <f>SUM(G128:AG128)</f>
        <v>0.875</v>
      </c>
      <c r="AL127" s="166"/>
      <c r="AM127" s="158">
        <f>IF(AK127=0,0,CH117)</f>
        <v>4.25</v>
      </c>
      <c r="AN127" s="160">
        <f>AK127*AM127</f>
        <v>3.71875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0.875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0.049</v>
      </c>
      <c r="AJ129" s="174"/>
      <c r="AK129" s="165">
        <f>SUM(G130:AG130)</f>
        <v>1.225</v>
      </c>
      <c r="AL129" s="166"/>
      <c r="AM129" s="158">
        <f>IF(AK129=0,0,CI117)</f>
        <v>5.9</v>
      </c>
      <c r="AN129" s="160">
        <f>AK129*AM129</f>
        <v>7.227500000000001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0.325</v>
      </c>
      <c r="P130" s="45">
        <f t="shared" si="156"/>
      </c>
      <c r="Q130" s="49">
        <f t="shared" si="156"/>
        <v>0.45</v>
      </c>
      <c r="R130" s="45">
        <f t="shared" si="156"/>
        <v>0.45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0.0175</v>
      </c>
      <c r="AJ131" s="174"/>
      <c r="AK131" s="165">
        <f>SUM(G132:AG132)</f>
        <v>0.4375</v>
      </c>
      <c r="AL131" s="166"/>
      <c r="AM131" s="158">
        <f>IF(AK131=0,0,CJ117)</f>
        <v>7.8</v>
      </c>
      <c r="AN131" s="160">
        <f>AK131*AM131</f>
        <v>3.4125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0.4375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0.10099999999999999</v>
      </c>
      <c r="AJ135" s="174"/>
      <c r="AK135" s="165">
        <f>SUM(G136:AG136)</f>
        <v>2.525</v>
      </c>
      <c r="AL135" s="166"/>
      <c r="AM135" s="158">
        <f>IF(AK135=0,0,CL117)</f>
        <v>26.5</v>
      </c>
      <c r="AN135" s="160">
        <f>AK135*AM135</f>
        <v>66.9125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2.525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0.053</v>
      </c>
      <c r="AJ137" s="174"/>
      <c r="AK137" s="165">
        <f>SUM(G138:AG138)</f>
        <v>1.325</v>
      </c>
      <c r="AL137" s="166"/>
      <c r="AM137" s="158">
        <f>IF(AK137=0,0,CO117)</f>
        <v>6.8</v>
      </c>
      <c r="AN137" s="160">
        <f>AK137*AM137</f>
        <v>9.01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1.325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0.0030000000000000005</v>
      </c>
      <c r="AJ141" s="174"/>
      <c r="AK141" s="165">
        <f>SUM(G142:AG142)</f>
        <v>0.07500000000000001</v>
      </c>
      <c r="AL141" s="166"/>
      <c r="AM141" s="158">
        <f>IF(AK141=0,0,CM117)</f>
        <v>52.8</v>
      </c>
      <c r="AN141" s="160">
        <f>AK141*AM141</f>
        <v>3.9600000000000004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</v>
      </c>
      <c r="P142" s="45">
        <f t="shared" si="174"/>
      </c>
      <c r="Q142" s="49">
        <f t="shared" si="174"/>
        <v>0.025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0.1</v>
      </c>
      <c r="AJ145" s="174"/>
      <c r="AK145" s="165">
        <f>SUM(G146:AG146)</f>
        <v>2.5</v>
      </c>
      <c r="AL145" s="166"/>
      <c r="AM145" s="158">
        <f>IF(AK145=0,0,CP117)</f>
        <v>56.4</v>
      </c>
      <c r="AN145" s="160">
        <f>AK145*AM145</f>
        <v>141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2.5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</v>
      </c>
      <c r="AJ147" s="174"/>
      <c r="AK147" s="165">
        <f>SUM(G148:AG148)</f>
        <v>10.25</v>
      </c>
      <c r="AL147" s="166"/>
      <c r="AM147" s="158">
        <f>IF(AK147=0,0,CQ117)</f>
        <v>13.8</v>
      </c>
      <c r="AN147" s="160">
        <f>AK147*AM147</f>
        <v>141.45000000000002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2.5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3.25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0.05</v>
      </c>
      <c r="AL157" s="166"/>
      <c r="AM157" s="158">
        <f>IF(AK157=0,0,CV117)</f>
        <v>150</v>
      </c>
      <c r="AN157" s="160">
        <f>AK157*AM157</f>
        <v>7.5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0.25</v>
      </c>
      <c r="AL163" s="166"/>
      <c r="AM163" s="158">
        <v>6.33</v>
      </c>
      <c r="AN163" s="160">
        <f>AK163*AM163</f>
        <v>1.5825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0.025</v>
      </c>
      <c r="AL165" s="166"/>
      <c r="AM165" s="158">
        <f>IF(AK165=0,0,CZ117)</f>
        <v>190</v>
      </c>
      <c r="AN165" s="160">
        <f>AK165*AM165</f>
        <v>4.75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0.025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2502.0577499999995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2021-05-11T06:37:47Z</cp:lastPrinted>
  <dcterms:created xsi:type="dcterms:W3CDTF">1996-10-08T23:32:33Z</dcterms:created>
  <dcterms:modified xsi:type="dcterms:W3CDTF">2021-05-13T04:32:31Z</dcterms:modified>
  <cp:category/>
  <cp:version/>
  <cp:contentType/>
  <cp:contentStatus/>
</cp:coreProperties>
</file>